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'F5'!$A$3:$G$71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'F5'!$A$1:$G$83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 s="1"/>
  <c r="E70" i="1"/>
  <c r="D70" i="1"/>
  <c r="C70" i="1"/>
  <c r="B70" i="1"/>
  <c r="G63" i="1"/>
  <c r="F62" i="1"/>
  <c r="G62" i="1" s="1"/>
  <c r="E62" i="1"/>
  <c r="D62" i="1"/>
  <c r="C62" i="1"/>
  <c r="B62" i="1"/>
  <c r="G59" i="1"/>
  <c r="G58" i="1"/>
  <c r="G57" i="1"/>
  <c r="G56" i="1"/>
  <c r="G55" i="1"/>
  <c r="F55" i="1"/>
  <c r="E55" i="1"/>
  <c r="D55" i="1"/>
  <c r="C55" i="1"/>
  <c r="B55" i="1"/>
  <c r="G54" i="1"/>
  <c r="G53" i="1"/>
  <c r="G52" i="1"/>
  <c r="G51" i="1"/>
  <c r="G50" i="1" s="1"/>
  <c r="F50" i="1"/>
  <c r="E50" i="1"/>
  <c r="E60" i="1" s="1"/>
  <c r="D50" i="1"/>
  <c r="D60" i="1" s="1"/>
  <c r="C50" i="1"/>
  <c r="B50" i="1"/>
  <c r="G49" i="1"/>
  <c r="G48" i="1"/>
  <c r="G47" i="1"/>
  <c r="G46" i="1"/>
  <c r="G45" i="1"/>
  <c r="G44" i="1"/>
  <c r="G43" i="1"/>
  <c r="G42" i="1"/>
  <c r="F41" i="1"/>
  <c r="F60" i="1" s="1"/>
  <c r="E41" i="1"/>
  <c r="D41" i="1"/>
  <c r="C41" i="1"/>
  <c r="C60" i="1" s="1"/>
  <c r="B41" i="1"/>
  <c r="B60" i="1" s="1"/>
  <c r="G36" i="1"/>
  <c r="G35" i="1"/>
  <c r="G34" i="1" s="1"/>
  <c r="F34" i="1"/>
  <c r="E34" i="1"/>
  <c r="D34" i="1"/>
  <c r="C34" i="1"/>
  <c r="B34" i="1"/>
  <c r="G31" i="1"/>
  <c r="G30" i="1"/>
  <c r="G29" i="1"/>
  <c r="G28" i="1"/>
  <c r="G27" i="1"/>
  <c r="G26" i="1"/>
  <c r="G25" i="1" s="1"/>
  <c r="F25" i="1"/>
  <c r="F37" i="1" s="1"/>
  <c r="E25" i="1"/>
  <c r="E37" i="1" s="1"/>
  <c r="D25" i="1"/>
  <c r="D37" i="1" s="1"/>
  <c r="C25" i="1"/>
  <c r="C37" i="1" s="1"/>
  <c r="C65" i="1" s="1"/>
  <c r="B25" i="1"/>
  <c r="B37" i="1" s="1"/>
  <c r="B65" i="1" s="1"/>
  <c r="G24" i="1"/>
  <c r="G23" i="1"/>
  <c r="G22" i="1"/>
  <c r="G21" i="1"/>
  <c r="G20" i="1"/>
  <c r="G19" i="1"/>
  <c r="G18" i="1"/>
  <c r="G17" i="1"/>
  <c r="G16" i="1"/>
  <c r="G13" i="1" s="1"/>
  <c r="G15" i="1"/>
  <c r="G14" i="1"/>
  <c r="F13" i="1"/>
  <c r="E13" i="1"/>
  <c r="D13" i="1"/>
  <c r="C13" i="1"/>
  <c r="B13" i="1"/>
  <c r="G12" i="1"/>
  <c r="G11" i="1"/>
  <c r="G10" i="1"/>
  <c r="G9" i="1"/>
  <c r="G8" i="1"/>
  <c r="G7" i="1"/>
  <c r="G6" i="1"/>
  <c r="D65" i="1" l="1"/>
  <c r="G60" i="1"/>
  <c r="E65" i="1"/>
  <c r="G37" i="1"/>
  <c r="G38" i="1" s="1"/>
  <c r="F65" i="1"/>
  <c r="G65" i="1" s="1"/>
  <c r="G41" i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<sst xmlns="http://schemas.openxmlformats.org/spreadsheetml/2006/main" count="75" uniqueCount="75">
  <si>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</si>
  <si>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</si>
  <si>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</si>
  <si>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</si>
  <si>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</si>
  <si>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</si>
  <si>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</si>
  <si>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</si>
  <si>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</si>
  <si>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</si>
  <si>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</si>
  <si>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</si>
  <si>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</si>
  <si>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</si>
  <si>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</si>
  <si>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</si>
  <si>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</si>
  <si>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</si>
  <si>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</si>
  <si>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</si>
  <si>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</si>
  <si>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</si>
  <si>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</si>
  <si>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</si>
  <si>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</si>
  <si>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</si>
  <si>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</si>
  <si>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</si>
  <si>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</si>
  <si>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</si>
  <si>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</si>
  <si>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</si>
  <si>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</si>
  <si>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</si>
  <si>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</si>
  <si>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</si>
  <si>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</si>
  <si>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</si>
  <si>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</si>
  <si>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</si>
  <si>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</si>
  <si>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</si>
  <si>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</si>
  <si>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</si>
  <si>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</si>
  <si>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</si>
  <si>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</si>
  <si>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</si>
  <si>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</si>
  <si>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</si>
  <si>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</si>
  <si>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</si>
  <si>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</si>
  <si>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</si>
  <si>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</si>
  <si>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</si>
  <si>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</si>
  <si>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</si>
  <si>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</si>
  <si>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</si>
  <si>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</si>
  <si>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</si>
  <si>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</si>
  <si>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</si>
  <si>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</si>
  <si>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</si>
  <si>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</si>
  <si>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</si>
  <si>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</si>
  <si>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</si>
  <si>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</si>
  <si>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</si>
  <si>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</si>
  <si>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</si>
  <si>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MUNICIPIO DE LEÓN
Estado Analítico de Ingresos Detallado - LDF
Del 1 de enero al 30 de junio de 2018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</si>
</sst>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/>
    <xf numFmtId="0" fontId="3" fillId="0" borderId="6" xfId="0" applyFont="1" applyBorder="1" applyAlignment="1">
      <alignment horizontal="left" vertical="center" indent="2"/>
    </xf>
    <xf numFmtId="41" fontId="5" fillId="0" borderId="6" xfId="0" applyNumberFormat="1" applyFont="1" applyFill="1" applyBorder="1" applyAlignment="1">
      <alignment vertical="center"/>
    </xf>
    <xf numFmtId="41" fontId="3" fillId="3" borderId="7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justify" vertical="center"/>
    </xf>
    <xf numFmtId="41" fontId="3" fillId="0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8" xfId="0" applyFont="1" applyBorder="1"/>
    <xf numFmtId="164" fontId="6" fillId="0" borderId="9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1005840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3"/>
  <sheetViews>
    <sheetView tabSelected="1" view="pageBreakPreview" zoomScaleNormal="100" zoomScaleSheetLayoutView="100" workbookViewId="0">
      <selection activeCell="A9" sqref="A9"/>
    </sheetView>
  </sheetViews>
  <sheetFormatPr baseColWidth="10" defaultColWidth="12" defaultRowHeight="10.199999999999999" x14ac:dyDescent="0.2"/>
  <cols>
    <col min="1" max="1" width="90.77734375" style="1" customWidth="1"/>
    <col min="2" max="2" width="18" style="1" bestFit="1" customWidth="1"/>
    <col min="3" max="3" width="19.6640625" style="1" bestFit="1" customWidth="1"/>
    <col min="4" max="4" width="16.44140625" style="1" bestFit="1" customWidth="1"/>
    <col min="5" max="5" width="16.6640625" style="1" bestFit="1" customWidth="1"/>
    <col min="6" max="6" width="16.44140625" style="1" bestFit="1" customWidth="1"/>
    <col min="7" max="7" width="17.33203125" style="1" customWidth="1"/>
    <col min="8" max="8" width="14" style="1" bestFit="1" customWidth="1"/>
    <col min="9" max="16384" width="12" style="1"/>
  </cols>
  <sheetData>
    <row r="1" spans="1:9" ht="45.9" customHeight="1" x14ac:dyDescent="0.2">
      <c r="A1" s="27" t="s">
        <v>74</v>
      </c>
      <c r="B1" s="28"/>
      <c r="C1" s="28"/>
      <c r="D1" s="28"/>
      <c r="E1" s="28"/>
      <c r="F1" s="28"/>
      <c r="G1" s="29"/>
    </row>
    <row r="2" spans="1:9" x14ac:dyDescent="0.2">
      <c r="A2" s="2"/>
      <c r="B2" s="30" t="s">
        <v>0</v>
      </c>
      <c r="C2" s="30"/>
      <c r="D2" s="30"/>
      <c r="E2" s="30"/>
      <c r="F2" s="30"/>
      <c r="G2" s="3"/>
    </row>
    <row r="3" spans="1:9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9" ht="5.0999999999999996" customHeight="1" x14ac:dyDescent="0.2">
      <c r="A4" s="7"/>
      <c r="B4" s="8"/>
      <c r="C4" s="8"/>
      <c r="D4" s="8"/>
      <c r="E4" s="8"/>
      <c r="F4" s="8"/>
      <c r="G4" s="8"/>
    </row>
    <row r="5" spans="1:9" x14ac:dyDescent="0.2">
      <c r="A5" s="9" t="s">
        <v>8</v>
      </c>
      <c r="B5" s="10"/>
      <c r="C5" s="10"/>
      <c r="D5" s="10"/>
      <c r="E5" s="10"/>
      <c r="F5" s="10"/>
      <c r="G5" s="10"/>
    </row>
    <row r="6" spans="1:9" x14ac:dyDescent="0.2">
      <c r="A6" s="11" t="s">
        <v>9</v>
      </c>
      <c r="B6" s="12">
        <v>1106994079</v>
      </c>
      <c r="C6" s="12">
        <v>0</v>
      </c>
      <c r="D6" s="12">
        <v>1106994079</v>
      </c>
      <c r="E6" s="12">
        <v>805984918.10000002</v>
      </c>
      <c r="F6" s="12">
        <v>805984918.10000002</v>
      </c>
      <c r="G6" s="12">
        <f>F6-B6</f>
        <v>-301009160.89999998</v>
      </c>
      <c r="H6" s="13"/>
      <c r="I6" s="13"/>
    </row>
    <row r="7" spans="1:9" x14ac:dyDescent="0.2">
      <c r="A7" s="11" t="s">
        <v>10</v>
      </c>
      <c r="B7" s="12">
        <v>0</v>
      </c>
      <c r="C7" s="12">
        <v>0</v>
      </c>
      <c r="D7" s="12"/>
      <c r="E7" s="12">
        <v>0</v>
      </c>
      <c r="F7" s="12">
        <v>0</v>
      </c>
      <c r="G7" s="12">
        <f t="shared" ref="G7:G12" si="0">F7-B7</f>
        <v>0</v>
      </c>
      <c r="H7" s="13"/>
      <c r="I7" s="13"/>
    </row>
    <row r="8" spans="1:9" x14ac:dyDescent="0.2">
      <c r="A8" s="11" t="s">
        <v>11</v>
      </c>
      <c r="B8" s="12">
        <v>26226</v>
      </c>
      <c r="C8" s="12">
        <v>0</v>
      </c>
      <c r="D8" s="12">
        <v>26226</v>
      </c>
      <c r="E8" s="12">
        <v>20303.099999999999</v>
      </c>
      <c r="F8" s="12">
        <v>20303.099999999999</v>
      </c>
      <c r="G8" s="12">
        <f t="shared" si="0"/>
        <v>-5922.9000000000015</v>
      </c>
      <c r="H8" s="13"/>
      <c r="I8" s="13"/>
    </row>
    <row r="9" spans="1:9" x14ac:dyDescent="0.2">
      <c r="A9" s="11" t="s">
        <v>12</v>
      </c>
      <c r="B9" s="12">
        <v>342050557</v>
      </c>
      <c r="C9" s="12">
        <v>0</v>
      </c>
      <c r="D9" s="12">
        <v>342050557</v>
      </c>
      <c r="E9" s="12">
        <v>155320245.41999999</v>
      </c>
      <c r="F9" s="12">
        <v>155320245.41999999</v>
      </c>
      <c r="G9" s="12">
        <f t="shared" si="0"/>
        <v>-186730311.58000001</v>
      </c>
      <c r="H9" s="13"/>
      <c r="I9" s="13"/>
    </row>
    <row r="10" spans="1:9" x14ac:dyDescent="0.2">
      <c r="A10" s="11" t="s">
        <v>13</v>
      </c>
      <c r="B10" s="12">
        <v>87112077</v>
      </c>
      <c r="C10" s="12">
        <v>3425061</v>
      </c>
      <c r="D10" s="12">
        <v>90537138</v>
      </c>
      <c r="E10" s="12">
        <v>88358096.760000005</v>
      </c>
      <c r="F10" s="12">
        <v>88358096.760000005</v>
      </c>
      <c r="G10" s="12">
        <f t="shared" si="0"/>
        <v>1246019.7600000054</v>
      </c>
      <c r="H10" s="13"/>
      <c r="I10" s="13"/>
    </row>
    <row r="11" spans="1:9" x14ac:dyDescent="0.2">
      <c r="A11" s="11" t="s">
        <v>14</v>
      </c>
      <c r="B11" s="12">
        <v>190181767</v>
      </c>
      <c r="C11" s="12">
        <v>20277688.640000001</v>
      </c>
      <c r="D11" s="12">
        <v>210459455.63999999</v>
      </c>
      <c r="E11" s="12">
        <v>119732307.03</v>
      </c>
      <c r="F11" s="12">
        <v>119732307.03</v>
      </c>
      <c r="G11" s="12">
        <f t="shared" si="0"/>
        <v>-70449459.969999999</v>
      </c>
      <c r="H11" s="13"/>
      <c r="I11" s="13"/>
    </row>
    <row r="12" spans="1:9" x14ac:dyDescent="0.2">
      <c r="A12" s="11" t="s">
        <v>15</v>
      </c>
      <c r="B12" s="12">
        <v>0</v>
      </c>
      <c r="C12" s="12">
        <v>0</v>
      </c>
      <c r="D12" s="12"/>
      <c r="E12" s="12">
        <v>0</v>
      </c>
      <c r="F12" s="12">
        <v>0</v>
      </c>
      <c r="G12" s="12">
        <f t="shared" si="0"/>
        <v>0</v>
      </c>
      <c r="H12" s="13"/>
      <c r="I12" s="13"/>
    </row>
    <row r="13" spans="1:9" x14ac:dyDescent="0.2">
      <c r="A13" s="11" t="s">
        <v>16</v>
      </c>
      <c r="B13" s="12">
        <f>SUM(B14:B24)</f>
        <v>2004378618</v>
      </c>
      <c r="C13" s="12">
        <f t="shared" ref="C13:F13" si="1">SUM(C14:C24)</f>
        <v>115498967.73</v>
      </c>
      <c r="D13" s="12">
        <f t="shared" si="1"/>
        <v>2119877585.73</v>
      </c>
      <c r="E13" s="12">
        <f t="shared" si="1"/>
        <v>1075589328.1700001</v>
      </c>
      <c r="F13" s="12">
        <f t="shared" si="1"/>
        <v>1075589328.1700001</v>
      </c>
      <c r="G13" s="12">
        <f>SUM(G14:G24)</f>
        <v>-928789289.83000004</v>
      </c>
      <c r="H13" s="13"/>
      <c r="I13" s="13"/>
    </row>
    <row r="14" spans="1:9" x14ac:dyDescent="0.2">
      <c r="A14" s="14" t="s">
        <v>17</v>
      </c>
      <c r="B14" s="12">
        <v>1596203464</v>
      </c>
      <c r="C14" s="12">
        <v>74910380.560000002</v>
      </c>
      <c r="D14" s="12">
        <v>1671113844.5599999</v>
      </c>
      <c r="E14" s="12">
        <v>862825315.62</v>
      </c>
      <c r="F14" s="12">
        <v>862825315.62</v>
      </c>
      <c r="G14" s="12">
        <f>F14-B14</f>
        <v>-733378148.38</v>
      </c>
      <c r="H14" s="13"/>
      <c r="I14" s="13"/>
    </row>
    <row r="15" spans="1:9" x14ac:dyDescent="0.2">
      <c r="A15" s="14" t="s">
        <v>18</v>
      </c>
      <c r="B15" s="12">
        <v>19098612</v>
      </c>
      <c r="C15" s="12">
        <v>708467.89</v>
      </c>
      <c r="D15" s="12">
        <v>19807079.890000001</v>
      </c>
      <c r="E15" s="12">
        <v>10438660.6</v>
      </c>
      <c r="F15" s="12">
        <v>10438660.6</v>
      </c>
      <c r="G15" s="12">
        <f t="shared" ref="G15:G24" si="2">F15-B15</f>
        <v>-8659951.4000000004</v>
      </c>
      <c r="H15" s="13"/>
      <c r="I15" s="13"/>
    </row>
    <row r="16" spans="1:9" x14ac:dyDescent="0.2">
      <c r="A16" s="14" t="s">
        <v>19</v>
      </c>
      <c r="B16" s="12">
        <v>144516498</v>
      </c>
      <c r="C16" s="12">
        <v>9366593.3599999994</v>
      </c>
      <c r="D16" s="12">
        <v>153883091.36000001</v>
      </c>
      <c r="E16" s="12">
        <v>73362959.299999997</v>
      </c>
      <c r="F16" s="12">
        <v>73362959.299999997</v>
      </c>
      <c r="G16" s="12">
        <f t="shared" si="2"/>
        <v>-71153538.700000003</v>
      </c>
      <c r="H16" s="13"/>
      <c r="I16" s="13"/>
    </row>
    <row r="17" spans="1:9" x14ac:dyDescent="0.2">
      <c r="A17" s="14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f t="shared" si="2"/>
        <v>0</v>
      </c>
      <c r="H17" s="13"/>
      <c r="I17" s="13"/>
    </row>
    <row r="18" spans="1:9" x14ac:dyDescent="0.2">
      <c r="A18" s="14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f t="shared" si="2"/>
        <v>0</v>
      </c>
      <c r="H18" s="13"/>
      <c r="I18" s="13"/>
    </row>
    <row r="19" spans="1:9" x14ac:dyDescent="0.2">
      <c r="A19" s="14" t="s">
        <v>22</v>
      </c>
      <c r="B19" s="12">
        <v>2076306</v>
      </c>
      <c r="C19" s="12">
        <v>-171869.8</v>
      </c>
      <c r="D19" s="12">
        <v>1904436.2</v>
      </c>
      <c r="E19" s="12">
        <v>885237.22</v>
      </c>
      <c r="F19" s="12">
        <v>885237.22</v>
      </c>
      <c r="G19" s="12">
        <f t="shared" si="2"/>
        <v>-1191068.78</v>
      </c>
      <c r="H19" s="13"/>
      <c r="I19" s="13"/>
    </row>
    <row r="20" spans="1:9" x14ac:dyDescent="0.2">
      <c r="A20" s="14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f t="shared" si="2"/>
        <v>0</v>
      </c>
      <c r="H20" s="13"/>
      <c r="I20" s="13"/>
    </row>
    <row r="21" spans="1:9" x14ac:dyDescent="0.2">
      <c r="A21" s="14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f t="shared" si="2"/>
        <v>0</v>
      </c>
      <c r="H21" s="13"/>
      <c r="I21" s="13"/>
    </row>
    <row r="22" spans="1:9" x14ac:dyDescent="0.2">
      <c r="A22" s="14" t="s">
        <v>25</v>
      </c>
      <c r="B22" s="12">
        <v>53174659</v>
      </c>
      <c r="C22" s="12">
        <v>1118269.2</v>
      </c>
      <c r="D22" s="12">
        <v>54292928.200000003</v>
      </c>
      <c r="E22" s="12">
        <v>26930055.43</v>
      </c>
      <c r="F22" s="12">
        <v>26930055.43</v>
      </c>
      <c r="G22" s="12">
        <f t="shared" si="2"/>
        <v>-26244603.57</v>
      </c>
      <c r="H22" s="13"/>
      <c r="I22" s="13"/>
    </row>
    <row r="23" spans="1:9" x14ac:dyDescent="0.2">
      <c r="A23" s="14" t="s">
        <v>26</v>
      </c>
      <c r="B23" s="12">
        <v>189309079</v>
      </c>
      <c r="C23" s="12">
        <v>29567126.52</v>
      </c>
      <c r="D23" s="12">
        <v>218876205.52000001</v>
      </c>
      <c r="E23" s="12">
        <v>101147100</v>
      </c>
      <c r="F23" s="12">
        <v>101147100</v>
      </c>
      <c r="G23" s="12">
        <f t="shared" si="2"/>
        <v>-88161979</v>
      </c>
      <c r="H23" s="13"/>
      <c r="I23" s="13"/>
    </row>
    <row r="24" spans="1:9" x14ac:dyDescent="0.2">
      <c r="A24" s="14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f t="shared" si="2"/>
        <v>0</v>
      </c>
      <c r="H24" s="13"/>
      <c r="I24" s="13"/>
    </row>
    <row r="25" spans="1:9" x14ac:dyDescent="0.2">
      <c r="A25" s="11" t="s">
        <v>28</v>
      </c>
      <c r="B25" s="12">
        <f>SUM(B26:B30)</f>
        <v>29034038</v>
      </c>
      <c r="C25" s="12">
        <f t="shared" ref="C25:G25" si="3">SUM(C26:C30)</f>
        <v>755049.2</v>
      </c>
      <c r="D25" s="12">
        <f t="shared" si="3"/>
        <v>29789087.199999999</v>
      </c>
      <c r="E25" s="12">
        <f t="shared" si="3"/>
        <v>18468260.440000001</v>
      </c>
      <c r="F25" s="12">
        <f t="shared" si="3"/>
        <v>18468260.440000001</v>
      </c>
      <c r="G25" s="12">
        <f t="shared" si="3"/>
        <v>-10565777.560000001</v>
      </c>
      <c r="H25" s="13"/>
      <c r="I25" s="13"/>
    </row>
    <row r="26" spans="1:9" x14ac:dyDescent="0.2">
      <c r="A26" s="14" t="s">
        <v>29</v>
      </c>
      <c r="B26" s="12">
        <v>327658</v>
      </c>
      <c r="C26" s="12">
        <v>-220903.91</v>
      </c>
      <c r="D26" s="12">
        <v>106754.09</v>
      </c>
      <c r="E26" s="12">
        <v>164917.6</v>
      </c>
      <c r="F26" s="12">
        <v>164917.6</v>
      </c>
      <c r="G26" s="12">
        <f>F26-B26</f>
        <v>-162740.4</v>
      </c>
      <c r="H26" s="13"/>
      <c r="I26" s="13"/>
    </row>
    <row r="27" spans="1:9" x14ac:dyDescent="0.2">
      <c r="A27" s="14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f>F27-B27</f>
        <v>0</v>
      </c>
      <c r="H27" s="13"/>
      <c r="I27" s="13"/>
    </row>
    <row r="28" spans="1:9" x14ac:dyDescent="0.2">
      <c r="A28" s="14" t="s">
        <v>31</v>
      </c>
      <c r="B28" s="12">
        <v>28706380</v>
      </c>
      <c r="C28" s="12">
        <v>975953.11</v>
      </c>
      <c r="D28" s="12">
        <v>29682333.109999999</v>
      </c>
      <c r="E28" s="12">
        <v>18303342.84</v>
      </c>
      <c r="F28" s="12">
        <v>18303342.84</v>
      </c>
      <c r="G28" s="12">
        <f t="shared" ref="G28:G31" si="4">F28-B28</f>
        <v>-10403037.16</v>
      </c>
      <c r="H28" s="13"/>
      <c r="I28" s="13"/>
    </row>
    <row r="29" spans="1:9" x14ac:dyDescent="0.2">
      <c r="A29" s="14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f t="shared" si="4"/>
        <v>0</v>
      </c>
      <c r="H29" s="13"/>
      <c r="I29" s="13"/>
    </row>
    <row r="30" spans="1:9" x14ac:dyDescent="0.2">
      <c r="A30" s="14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f t="shared" si="4"/>
        <v>0</v>
      </c>
      <c r="H30" s="13"/>
      <c r="I30" s="13"/>
    </row>
    <row r="31" spans="1:9" x14ac:dyDescent="0.2">
      <c r="A31" s="11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f t="shared" si="4"/>
        <v>0</v>
      </c>
      <c r="H31" s="13"/>
      <c r="I31" s="13"/>
    </row>
    <row r="32" spans="1:9" x14ac:dyDescent="0.2">
      <c r="A32" s="11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3"/>
      <c r="I32" s="13"/>
    </row>
    <row r="33" spans="1:9" x14ac:dyDescent="0.2">
      <c r="A33" s="14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/>
      <c r="I33" s="13"/>
    </row>
    <row r="34" spans="1:9" x14ac:dyDescent="0.2">
      <c r="A34" s="11" t="s">
        <v>37</v>
      </c>
      <c r="B34" s="12">
        <f>B35+B36</f>
        <v>685374</v>
      </c>
      <c r="C34" s="12">
        <f t="shared" ref="C34:G34" si="5">C35+C36</f>
        <v>-60447.86</v>
      </c>
      <c r="D34" s="12">
        <f t="shared" si="5"/>
        <v>624926.14</v>
      </c>
      <c r="E34" s="12">
        <f t="shared" si="5"/>
        <v>495173.2</v>
      </c>
      <c r="F34" s="12">
        <f t="shared" si="5"/>
        <v>495173.2</v>
      </c>
      <c r="G34" s="12">
        <f t="shared" si="5"/>
        <v>-190200.8</v>
      </c>
      <c r="H34" s="13"/>
      <c r="I34" s="13"/>
    </row>
    <row r="35" spans="1:9" x14ac:dyDescent="0.2">
      <c r="A35" s="14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f>F35-B35</f>
        <v>0</v>
      </c>
      <c r="H35" s="13"/>
      <c r="I35" s="13"/>
    </row>
    <row r="36" spans="1:9" x14ac:dyDescent="0.2">
      <c r="A36" s="14" t="s">
        <v>39</v>
      </c>
      <c r="B36" s="12">
        <v>685374</v>
      </c>
      <c r="C36" s="12">
        <v>-60447.86</v>
      </c>
      <c r="D36" s="12">
        <v>624926.14</v>
      </c>
      <c r="E36" s="12">
        <v>495173.2</v>
      </c>
      <c r="F36" s="12">
        <v>495173.2</v>
      </c>
      <c r="G36" s="12">
        <f>F36-B36</f>
        <v>-190200.8</v>
      </c>
      <c r="H36" s="13"/>
      <c r="I36" s="13"/>
    </row>
    <row r="37" spans="1:9" x14ac:dyDescent="0.2">
      <c r="A37" s="9" t="s">
        <v>40</v>
      </c>
      <c r="B37" s="15">
        <f>SUM(B6:B13)+B25+B31+B32+B34</f>
        <v>3760462736</v>
      </c>
      <c r="C37" s="15">
        <f>SUM(C6:C13)+C25+C31+C32+C34</f>
        <v>139896318.70999998</v>
      </c>
      <c r="D37" s="15">
        <f>SUM(D6:D13)+D25+D31+D32+D34</f>
        <v>3900359054.7099996</v>
      </c>
      <c r="E37" s="15">
        <f>SUM(E6:E13)+E25+E31+E32+E34</f>
        <v>2263968632.2199998</v>
      </c>
      <c r="F37" s="15">
        <f>SUM(F6:F13)+F25+F31+F32+F34</f>
        <v>2263968632.2199998</v>
      </c>
      <c r="G37" s="15">
        <f>+F37-B37</f>
        <v>-1496494103.7800002</v>
      </c>
    </row>
    <row r="38" spans="1:9" x14ac:dyDescent="0.2">
      <c r="A38" s="9" t="s">
        <v>41</v>
      </c>
      <c r="B38" s="16"/>
      <c r="C38" s="16"/>
      <c r="D38" s="16"/>
      <c r="E38" s="16"/>
      <c r="F38" s="16"/>
      <c r="G38" s="17">
        <f>IF(G37&gt;0,G37,0)</f>
        <v>0</v>
      </c>
    </row>
    <row r="39" spans="1:9" ht="5.0999999999999996" customHeight="1" x14ac:dyDescent="0.2">
      <c r="A39" s="18"/>
      <c r="B39" s="19"/>
      <c r="C39" s="19"/>
      <c r="D39" s="19"/>
      <c r="E39" s="19"/>
      <c r="F39" s="19"/>
      <c r="G39" s="19"/>
    </row>
    <row r="40" spans="1:9" x14ac:dyDescent="0.2">
      <c r="A40" s="9" t="s">
        <v>42</v>
      </c>
      <c r="B40" s="19"/>
      <c r="C40" s="19"/>
      <c r="D40" s="19"/>
      <c r="E40" s="19"/>
      <c r="F40" s="19"/>
      <c r="G40" s="19"/>
    </row>
    <row r="41" spans="1:9" x14ac:dyDescent="0.2">
      <c r="A41" s="11" t="s">
        <v>43</v>
      </c>
      <c r="B41" s="17">
        <f>SUM(B42:B49)</f>
        <v>1087620519</v>
      </c>
      <c r="C41" s="17">
        <f t="shared" ref="C41:F41" si="6">SUM(C42:C49)</f>
        <v>109525184.31</v>
      </c>
      <c r="D41" s="17">
        <f t="shared" si="6"/>
        <v>1197145703.3099999</v>
      </c>
      <c r="E41" s="17">
        <f t="shared" si="6"/>
        <v>620623475.74000001</v>
      </c>
      <c r="F41" s="17">
        <f t="shared" si="6"/>
        <v>620623475.74000001</v>
      </c>
      <c r="G41" s="15">
        <f>+F41-B41</f>
        <v>-466997043.25999999</v>
      </c>
    </row>
    <row r="42" spans="1:9" x14ac:dyDescent="0.2">
      <c r="A42" s="14" t="s">
        <v>44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f>F42-B42</f>
        <v>0</v>
      </c>
    </row>
    <row r="43" spans="1:9" x14ac:dyDescent="0.2">
      <c r="A43" s="14" t="s">
        <v>45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f t="shared" ref="G43:G49" si="7">F43-B43</f>
        <v>0</v>
      </c>
    </row>
    <row r="44" spans="1:9" x14ac:dyDescent="0.2">
      <c r="A44" s="14" t="s">
        <v>46</v>
      </c>
      <c r="B44" s="12">
        <v>236087072</v>
      </c>
      <c r="C44" s="12">
        <v>9870570.3100000005</v>
      </c>
      <c r="D44" s="12">
        <v>245957642.31</v>
      </c>
      <c r="E44" s="12">
        <v>146446321.53</v>
      </c>
      <c r="F44" s="12">
        <v>146446321.53</v>
      </c>
      <c r="G44" s="12">
        <f t="shared" si="7"/>
        <v>-89640750.469999999</v>
      </c>
    </row>
    <row r="45" spans="1:9" x14ac:dyDescent="0.2">
      <c r="A45" s="20" t="s">
        <v>47</v>
      </c>
      <c r="B45" s="12">
        <v>851533447</v>
      </c>
      <c r="C45" s="12">
        <v>99654614</v>
      </c>
      <c r="D45" s="12">
        <v>951188061</v>
      </c>
      <c r="E45" s="12">
        <v>474177154.20999998</v>
      </c>
      <c r="F45" s="12">
        <v>474177154.20999998</v>
      </c>
      <c r="G45" s="12">
        <f t="shared" si="7"/>
        <v>-377356292.79000002</v>
      </c>
    </row>
    <row r="46" spans="1:9" x14ac:dyDescent="0.2">
      <c r="A46" s="14" t="s">
        <v>48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f t="shared" si="7"/>
        <v>0</v>
      </c>
    </row>
    <row r="47" spans="1:9" x14ac:dyDescent="0.2">
      <c r="A47" s="14" t="s">
        <v>49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f t="shared" si="7"/>
        <v>0</v>
      </c>
    </row>
    <row r="48" spans="1:9" x14ac:dyDescent="0.2">
      <c r="A48" s="14" t="s">
        <v>50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f t="shared" si="7"/>
        <v>0</v>
      </c>
    </row>
    <row r="49" spans="1:7" x14ac:dyDescent="0.2">
      <c r="A49" s="14" t="s">
        <v>51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f t="shared" si="7"/>
        <v>0</v>
      </c>
    </row>
    <row r="50" spans="1:7" x14ac:dyDescent="0.2">
      <c r="A50" s="11" t="s">
        <v>52</v>
      </c>
      <c r="B50" s="12">
        <f>SUM(B51:B54)</f>
        <v>76500000</v>
      </c>
      <c r="C50" s="12">
        <f t="shared" ref="C50:G50" si="8">SUM(C51:C54)</f>
        <v>558101528.99000001</v>
      </c>
      <c r="D50" s="12">
        <f t="shared" si="8"/>
        <v>634601528.99000001</v>
      </c>
      <c r="E50" s="12">
        <f t="shared" si="8"/>
        <v>361481103.36000001</v>
      </c>
      <c r="F50" s="12">
        <f t="shared" si="8"/>
        <v>361481103.36000001</v>
      </c>
      <c r="G50" s="12">
        <f t="shared" si="8"/>
        <v>284981103.36000001</v>
      </c>
    </row>
    <row r="51" spans="1:7" x14ac:dyDescent="0.2">
      <c r="A51" s="14" t="s">
        <v>53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f>F51-B51</f>
        <v>0</v>
      </c>
    </row>
    <row r="52" spans="1:7" x14ac:dyDescent="0.2">
      <c r="A52" s="14" t="s">
        <v>54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f t="shared" ref="G52:G54" si="9">F52-B52</f>
        <v>0</v>
      </c>
    </row>
    <row r="53" spans="1:7" x14ac:dyDescent="0.2">
      <c r="A53" s="14" t="s">
        <v>55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f t="shared" si="9"/>
        <v>0</v>
      </c>
    </row>
    <row r="54" spans="1:7" x14ac:dyDescent="0.2">
      <c r="A54" s="14" t="s">
        <v>56</v>
      </c>
      <c r="B54" s="12">
        <v>76500000</v>
      </c>
      <c r="C54" s="12">
        <v>558101528.99000001</v>
      </c>
      <c r="D54" s="12">
        <v>634601528.99000001</v>
      </c>
      <c r="E54" s="12">
        <v>361481103.36000001</v>
      </c>
      <c r="F54" s="12">
        <v>361481103.36000001</v>
      </c>
      <c r="G54" s="12">
        <f t="shared" si="9"/>
        <v>284981103.36000001</v>
      </c>
    </row>
    <row r="55" spans="1:7" x14ac:dyDescent="0.2">
      <c r="A55" s="11" t="s">
        <v>57</v>
      </c>
      <c r="B55" s="12">
        <f>SUM(B56:B57)</f>
        <v>0</v>
      </c>
      <c r="C55" s="12">
        <f t="shared" ref="C55:G55" si="10">SUM(C56:C57)</f>
        <v>0</v>
      </c>
      <c r="D55" s="12">
        <f t="shared" si="10"/>
        <v>0</v>
      </c>
      <c r="E55" s="12">
        <f t="shared" si="10"/>
        <v>0</v>
      </c>
      <c r="F55" s="12">
        <f t="shared" si="10"/>
        <v>0</v>
      </c>
      <c r="G55" s="12">
        <f t="shared" si="10"/>
        <v>0</v>
      </c>
    </row>
    <row r="56" spans="1:7" x14ac:dyDescent="0.2">
      <c r="A56" s="14" t="s">
        <v>58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f>F56-B56</f>
        <v>0</v>
      </c>
    </row>
    <row r="57" spans="1:7" x14ac:dyDescent="0.2">
      <c r="A57" s="14" t="s">
        <v>59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f>F57-B57</f>
        <v>0</v>
      </c>
    </row>
    <row r="58" spans="1:7" x14ac:dyDescent="0.2">
      <c r="A58" s="11" t="s">
        <v>60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f>F58-B58</f>
        <v>0</v>
      </c>
    </row>
    <row r="59" spans="1:7" x14ac:dyDescent="0.2">
      <c r="A59" s="11" t="s">
        <v>61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f>F59-B59</f>
        <v>0</v>
      </c>
    </row>
    <row r="60" spans="1:7" x14ac:dyDescent="0.2">
      <c r="A60" s="9" t="s">
        <v>62</v>
      </c>
      <c r="B60" s="15">
        <f>B41+B50+B55+B58+B59</f>
        <v>1164120519</v>
      </c>
      <c r="C60" s="15">
        <f>C41+C50+C55+C58+C59</f>
        <v>667626713.29999995</v>
      </c>
      <c r="D60" s="15">
        <f>D41+D50+D55+D58+D59</f>
        <v>1831747232.3</v>
      </c>
      <c r="E60" s="15">
        <f>E41+E50+E55+E58+E59</f>
        <v>982104579.10000002</v>
      </c>
      <c r="F60" s="15">
        <f>F41+F50+F55+F58+F59</f>
        <v>982104579.10000002</v>
      </c>
      <c r="G60" s="15">
        <f>+F60-B60</f>
        <v>-182015939.89999998</v>
      </c>
    </row>
    <row r="61" spans="1:7" ht="5.0999999999999996" customHeight="1" x14ac:dyDescent="0.2">
      <c r="A61" s="18"/>
      <c r="B61" s="19"/>
      <c r="C61" s="19"/>
      <c r="D61" s="19"/>
      <c r="E61" s="19"/>
      <c r="F61" s="19"/>
      <c r="G61" s="19"/>
    </row>
    <row r="62" spans="1:7" x14ac:dyDescent="0.2">
      <c r="A62" s="9" t="s">
        <v>63</v>
      </c>
      <c r="B62" s="15">
        <f>SUM(B63)</f>
        <v>0</v>
      </c>
      <c r="C62" s="15">
        <f t="shared" ref="C62:F62" si="11">SUM(C63)</f>
        <v>0</v>
      </c>
      <c r="D62" s="15">
        <f>SUM(D63)</f>
        <v>0</v>
      </c>
      <c r="E62" s="15">
        <f t="shared" si="11"/>
        <v>0</v>
      </c>
      <c r="F62" s="15">
        <f t="shared" si="11"/>
        <v>0</v>
      </c>
      <c r="G62" s="19">
        <f>+F62-B62</f>
        <v>0</v>
      </c>
    </row>
    <row r="63" spans="1:7" x14ac:dyDescent="0.2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f>F63-B63</f>
        <v>0</v>
      </c>
    </row>
    <row r="64" spans="1:7" ht="5.0999999999999996" customHeight="1" x14ac:dyDescent="0.2">
      <c r="A64" s="18"/>
      <c r="B64" s="19"/>
      <c r="C64" s="19"/>
      <c r="D64" s="19"/>
      <c r="E64" s="19"/>
      <c r="F64" s="19"/>
      <c r="G64" s="15"/>
    </row>
    <row r="65" spans="1:7" x14ac:dyDescent="0.2">
      <c r="A65" s="9" t="s">
        <v>65</v>
      </c>
      <c r="B65" s="15">
        <f>B37+B60+B62</f>
        <v>4924583255</v>
      </c>
      <c r="C65" s="15">
        <f>C37+C60+C62</f>
        <v>807523032.00999999</v>
      </c>
      <c r="D65" s="15">
        <f>D37+D60+D62</f>
        <v>5732106287.0099993</v>
      </c>
      <c r="E65" s="15">
        <f>E37+E60+E62</f>
        <v>3246073211.3199997</v>
      </c>
      <c r="F65" s="15">
        <f>F37+F60+F62</f>
        <v>3246073211.3199997</v>
      </c>
      <c r="G65" s="15">
        <f>+F65-B65</f>
        <v>-1678510043.6800003</v>
      </c>
    </row>
    <row r="66" spans="1:7" ht="5.0999999999999996" customHeight="1" x14ac:dyDescent="0.2">
      <c r="A66" s="18"/>
      <c r="B66" s="19"/>
      <c r="C66" s="19"/>
      <c r="D66" s="19"/>
      <c r="E66" s="19"/>
      <c r="F66" s="19"/>
      <c r="G66" s="19"/>
    </row>
    <row r="67" spans="1:7" x14ac:dyDescent="0.2">
      <c r="A67" s="9" t="s">
        <v>66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x14ac:dyDescent="0.2">
      <c r="A68" s="11" t="s">
        <v>67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">
      <c r="A69" s="11" t="s">
        <v>68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x14ac:dyDescent="0.2">
      <c r="A70" s="21" t="s">
        <v>69</v>
      </c>
      <c r="B70" s="15">
        <f>B68+B69</f>
        <v>0</v>
      </c>
      <c r="C70" s="15">
        <f t="shared" ref="C70:F70" si="12">C68+C69</f>
        <v>0</v>
      </c>
      <c r="D70" s="15">
        <f t="shared" si="12"/>
        <v>0</v>
      </c>
      <c r="E70" s="15">
        <f t="shared" si="12"/>
        <v>0</v>
      </c>
      <c r="F70" s="15">
        <f t="shared" si="12"/>
        <v>0</v>
      </c>
      <c r="G70" s="15">
        <f>+F70-B70</f>
        <v>0</v>
      </c>
    </row>
    <row r="71" spans="1:7" ht="5.0999999999999996" customHeight="1" x14ac:dyDescent="0.2">
      <c r="A71" s="22"/>
      <c r="B71" s="23"/>
      <c r="C71" s="23"/>
      <c r="D71" s="23"/>
      <c r="E71" s="23"/>
      <c r="F71" s="23"/>
      <c r="G71" s="23"/>
    </row>
    <row r="81" spans="1:5" x14ac:dyDescent="0.2">
      <c r="C81" s="24"/>
      <c r="D81" s="24"/>
      <c r="E81" s="24"/>
    </row>
    <row r="82" spans="1:5" ht="11.25" customHeight="1" x14ac:dyDescent="0.2">
      <c r="A82" s="25" t="s">
        <v>70</v>
      </c>
      <c r="C82" s="31" t="s">
        <v>71</v>
      </c>
      <c r="D82" s="31"/>
      <c r="E82" s="31"/>
    </row>
    <row r="83" spans="1:5" x14ac:dyDescent="0.2">
      <c r="A83" s="26" t="s">
        <v>72</v>
      </c>
      <c r="C83" s="31" t="s">
        <v>73</v>
      </c>
      <c r="D83" s="31"/>
      <c r="E83" s="31"/>
    </row>
  </sheetData>
  <mergeCells count="4">
    <mergeCell ref="A1:G1"/>
    <mergeCell ref="B2:F2"/>
    <mergeCell ref="C82:E82"/>
    <mergeCell ref="C83:E83"/>
  </mergeCells>
  <dataValidations count="1">
    <dataValidation type="decimal" allowBlank="1" showInputMessage="1" showErrorMessage="1" sqref="B6:G36 B42:G59 B38:G38 B41:F41 B63:G63">
      <formula1>-1.79769313486231E+100</formula1>
      <formula2>1.79769313486231E+100</formula2>
    </dataValidation>
  </dataValidations>
  <pageMargins left="0.21" right="0.47" top="0.49" bottom="0.75" header="0.3" footer="0.3"/>
  <pageSetup scale="57" orientation="portrait" r:id="rId1"/>
  <ignoredErrors>
    <ignoredError sqref="B15:G20 B56:F71 B13:F14 G13:G14 G6:G12" unlockedFormula="1"/>
    <ignoredError sqref="B21:G24 B26:G49 B25:F25 B50:F55" formulaRange="1" unlockedFormula="1"/>
    <ignoredError sqref="G25 G50:G55" formula="1" formulaRange="1" unlockedFormula="1"/>
    <ignoredError sqref="G56:G7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2018-07-27T20:18:55Z</dcterms:created>
  <dcterms:modified xsi:type="dcterms:W3CDTF">2018-07-30T18:13:07Z</dcterms:modified>
</cp:coreProperties>
</file>